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345" activeTab="0"/>
  </bookViews>
  <sheets>
    <sheet name="MIREL" sheetId="1" r:id="rId1"/>
  </sheets>
  <definedNames/>
  <calcPr fullCalcOnLoad="1"/>
</workbook>
</file>

<file path=xl/sharedStrings.xml><?xml version="1.0" encoding="utf-8"?>
<sst xmlns="http://schemas.openxmlformats.org/spreadsheetml/2006/main" count="77" uniqueCount="69">
  <si>
    <t>Data efectuarii garzii</t>
  </si>
  <si>
    <t>Numarul orelor de garda efectuate</t>
  </si>
  <si>
    <t>Tarif orar*) (lei/ora)</t>
  </si>
  <si>
    <t>Venitul cabinetului de medicina de familie                  (lei)</t>
  </si>
  <si>
    <t>Casa de Asigurari de Sanatate Constanta</t>
  </si>
  <si>
    <t>Judetul Constanta</t>
  </si>
  <si>
    <t>BORDEROU CENTRALIZATOR</t>
  </si>
  <si>
    <t>al activitatii desfasurate in centrul de permanenta</t>
  </si>
  <si>
    <t>C1</t>
  </si>
  <si>
    <t>C2</t>
  </si>
  <si>
    <t>C3</t>
  </si>
  <si>
    <t>C4</t>
  </si>
  <si>
    <t>C5</t>
  </si>
  <si>
    <t>C6</t>
  </si>
  <si>
    <t>C8</t>
  </si>
  <si>
    <t>TOTAL</t>
  </si>
  <si>
    <t>X</t>
  </si>
  <si>
    <t>Nr. zile garda</t>
  </si>
  <si>
    <t>Raspundem de realitatea si exactitatea datelor,</t>
  </si>
  <si>
    <t>Nota:</t>
  </si>
  <si>
    <t>Medic coordonator,</t>
  </si>
  <si>
    <t>Borderoul se intocmeste in doua exemplare, dintre care unul ramane la medicul titular/reprezentantul legal, iar celalalt se depune la casa de asigurari de sanatate de catre reprezentantul legal al cabinetului de medicina de familie, in primele 10 zile lucratoare ale lunii urmatoare. Borderoul va fi insotit de lista CNP-urilor apartinand persoanelor care au beneficiat de servicii medicalle acordate in timpul garzilor efectuate in centrul de permanenta</t>
  </si>
  <si>
    <t>Tode Oana Ruxandra</t>
  </si>
  <si>
    <t>Centrul de permanenta COGEALAC</t>
  </si>
  <si>
    <t>Pindichi Cornelia</t>
  </si>
  <si>
    <t>Radu Daniel Ioan</t>
  </si>
  <si>
    <t>Dobre Adriana Elena</t>
  </si>
  <si>
    <t>Caraiani Elena</t>
  </si>
  <si>
    <t>Medic coordonator DR.PINDICHI CORNELIA</t>
  </si>
  <si>
    <t>M</t>
  </si>
  <si>
    <t>A</t>
  </si>
  <si>
    <t>*) Tariful orar pentru medicii de familie este de 12,8 lei/ora. Tariful orar pentru asistenti se stabileste in functie de salariul negiciat, dar nu poate fi mai mic de 8 lei/ora.</t>
  </si>
  <si>
    <t>**) In situatia in care medicul de familie indeplineste rolul de coordonator al centrului de permanenta, tariful oarar se majoreaza cu 15%.</t>
  </si>
  <si>
    <t>****) Coloana C11 se aduna la venitul cabinetului numai daca activitatea de garda se deruleaza in cabinetele medicilor de familie, iar coloana C12 se aduna in cazul in care medicul respectiv este medicul coordonator al centrului.</t>
  </si>
  <si>
    <t>Numele si prenumele asistentului</t>
  </si>
  <si>
    <t>Numele si prenumele medicului de familie</t>
  </si>
  <si>
    <t>Contravaloarea orelor de garda</t>
  </si>
  <si>
    <t>***) 50% din tariful orar pentru cheltuieli administrative</t>
  </si>
  <si>
    <t>C7</t>
  </si>
  <si>
    <t>C9=C5XC7</t>
  </si>
  <si>
    <t>C10=C6XC8</t>
  </si>
  <si>
    <t>C11</t>
  </si>
  <si>
    <t>***) pentru centrele de permanenta cu sediul pus la dispozitie de consiliul local cheltuielile administrative sunt suportate de consiliul local respectiv, iar pentru centrele de permanenta care isi desfasoara activitatea in cabinetele medicilor de familie se acorda 50% din tariful oarar al mediclului, adica 6,4 lei/ora, pentru cheltuieli administrative, pentru fiecare medic care activeaza in cadrul centrului de permanenta, indiferent daca este medic titular sau medic angajat.</t>
  </si>
  <si>
    <t>Iman Daniela</t>
  </si>
  <si>
    <t>Popa Adriana</t>
  </si>
  <si>
    <t>Doga Valentina</t>
  </si>
  <si>
    <t>Munteanu Daniela</t>
  </si>
  <si>
    <t>Zamfir Stefana</t>
  </si>
  <si>
    <t>Lazar Cristina</t>
  </si>
  <si>
    <t>Girţu Mariana</t>
  </si>
  <si>
    <t>****) Coloana C12 se aduna la venitul cabinetului numai daca activitatea de garda se deruleaza in spatiul pus la dispozitie de consiliul local..</t>
  </si>
  <si>
    <t xml:space="preserve">      </t>
  </si>
  <si>
    <t>Localitatea Cogealac</t>
  </si>
  <si>
    <t>Intocmit,</t>
  </si>
  <si>
    <t>Dr. Mirel Cristescu</t>
  </si>
  <si>
    <t>Dr. Cornelia Pindichi</t>
  </si>
  <si>
    <t>C12</t>
  </si>
  <si>
    <t>C13=C9+C10+C12</t>
  </si>
  <si>
    <t>Nr.crt</t>
  </si>
  <si>
    <t>Grigore Adela</t>
  </si>
  <si>
    <t>Gheorghe Tincuta</t>
  </si>
  <si>
    <t>29</t>
  </si>
  <si>
    <t>Luna IANUARIE 2015</t>
  </si>
  <si>
    <t>2,4,12,17,22,27,30</t>
  </si>
  <si>
    <t>4,7,11,14,18,24,25,31</t>
  </si>
  <si>
    <t>1,9,10,19,21,26,28,31</t>
  </si>
  <si>
    <t>1,3,6,11,15,20,23,25</t>
  </si>
  <si>
    <t>2,3,8,13,17,18,24</t>
  </si>
  <si>
    <t>5,10,16</t>
  </si>
</sst>
</file>

<file path=xl/styles.xml><?xml version="1.0" encoding="utf-8"?>
<styleSheet xmlns="http://schemas.openxmlformats.org/spreadsheetml/2006/main">
  <numFmts count="2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s>
  <fonts count="46">
    <font>
      <sz val="10"/>
      <name val="Arial"/>
      <family val="0"/>
    </font>
    <font>
      <sz val="8"/>
      <name val="Arial"/>
      <family val="0"/>
    </font>
    <font>
      <b/>
      <sz val="10"/>
      <name val="Arial"/>
      <family val="2"/>
    </font>
    <font>
      <sz val="7"/>
      <name val="Arial"/>
      <family val="0"/>
    </font>
    <font>
      <sz val="10"/>
      <color indexed="9"/>
      <name val="Arial"/>
      <family val="0"/>
    </font>
    <font>
      <sz val="8"/>
      <color indexed="8"/>
      <name val="Arial"/>
      <family val="0"/>
    </font>
    <font>
      <sz val="10"/>
      <color indexed="8"/>
      <name val="Arial"/>
      <family val="0"/>
    </font>
    <font>
      <b/>
      <sz val="10"/>
      <color indexed="8"/>
      <name val="Arial"/>
      <family val="0"/>
    </font>
    <font>
      <b/>
      <sz val="12"/>
      <name val="Arial"/>
      <family val="2"/>
    </font>
    <font>
      <sz val="12"/>
      <name val="Arial"/>
      <family val="0"/>
    </font>
    <font>
      <b/>
      <sz val="8"/>
      <name val="Arial"/>
      <family val="2"/>
    </font>
    <font>
      <b/>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medium"/>
      <right style="thin"/>
      <top style="medium"/>
      <bottom style="thin"/>
    </border>
    <border>
      <left>
        <color indexed="63"/>
      </left>
      <right style="thin"/>
      <top style="medium"/>
      <bottom style="thin"/>
    </border>
    <border>
      <left style="medium"/>
      <right style="medium"/>
      <top style="medium"/>
      <bottom style="medium"/>
    </border>
    <border>
      <left style="medium"/>
      <right style="medium"/>
      <top>
        <color indexed="63"/>
      </top>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3">
    <xf numFmtId="0" fontId="0" fillId="0" borderId="0" xfId="0" applyAlignment="1">
      <alignment/>
    </xf>
    <xf numFmtId="0" fontId="0" fillId="0" borderId="10" xfId="0" applyBorder="1" applyAlignment="1">
      <alignment/>
    </xf>
    <xf numFmtId="0" fontId="0" fillId="0" borderId="10" xfId="0" applyBorder="1" applyAlignment="1">
      <alignment horizontal="center"/>
    </xf>
    <xf numFmtId="4" fontId="0" fillId="0" borderId="10" xfId="0" applyNumberFormat="1" applyBorder="1" applyAlignment="1">
      <alignment/>
    </xf>
    <xf numFmtId="49" fontId="0" fillId="0" borderId="10" xfId="0" applyNumberFormat="1" applyBorder="1" applyAlignment="1">
      <alignment horizontal="center"/>
    </xf>
    <xf numFmtId="0" fontId="1" fillId="0" borderId="0" xfId="0" applyFont="1" applyAlignment="1">
      <alignment/>
    </xf>
    <xf numFmtId="1" fontId="0" fillId="0" borderId="10" xfId="0" applyNumberFormat="1" applyBorder="1" applyAlignment="1">
      <alignment horizontal="center"/>
    </xf>
    <xf numFmtId="0" fontId="1" fillId="0" borderId="0" xfId="0" applyFont="1" applyAlignment="1">
      <alignment wrapText="1"/>
    </xf>
    <xf numFmtId="4" fontId="4" fillId="0" borderId="0" xfId="0" applyNumberFormat="1" applyFont="1" applyAlignment="1">
      <alignment/>
    </xf>
    <xf numFmtId="0" fontId="0" fillId="0" borderId="0" xfId="0" applyAlignment="1">
      <alignment/>
    </xf>
    <xf numFmtId="0" fontId="0" fillId="0" borderId="0" xfId="0" applyAlignment="1">
      <alignment wrapText="1"/>
    </xf>
    <xf numFmtId="4" fontId="0" fillId="0" borderId="11" xfId="0" applyNumberFormat="1" applyBorder="1" applyAlignment="1">
      <alignment/>
    </xf>
    <xf numFmtId="0" fontId="0" fillId="0" borderId="11" xfId="0" applyBorder="1" applyAlignment="1">
      <alignment/>
    </xf>
    <xf numFmtId="0" fontId="0" fillId="0" borderId="11" xfId="0" applyBorder="1" applyAlignment="1">
      <alignment horizontal="center"/>
    </xf>
    <xf numFmtId="49" fontId="0" fillId="0" borderId="11" xfId="0" applyNumberFormat="1" applyBorder="1" applyAlignment="1">
      <alignment horizontal="center"/>
    </xf>
    <xf numFmtId="1" fontId="0" fillId="0" borderId="11" xfId="0" applyNumberFormat="1" applyBorder="1" applyAlignment="1">
      <alignment horizontal="center"/>
    </xf>
    <xf numFmtId="4" fontId="0" fillId="0" borderId="12" xfId="0" applyNumberFormat="1" applyBorder="1" applyAlignment="1">
      <alignment/>
    </xf>
    <xf numFmtId="4" fontId="0" fillId="0" borderId="13" xfId="0" applyNumberFormat="1" applyBorder="1" applyAlignment="1">
      <alignment/>
    </xf>
    <xf numFmtId="0" fontId="0" fillId="0" borderId="14" xfId="0" applyBorder="1" applyAlignment="1">
      <alignment/>
    </xf>
    <xf numFmtId="0" fontId="0" fillId="0" borderId="14" xfId="0" applyBorder="1" applyAlignment="1">
      <alignment horizontal="center"/>
    </xf>
    <xf numFmtId="49" fontId="0" fillId="0" borderId="14" xfId="0" applyNumberFormat="1" applyBorder="1" applyAlignment="1">
      <alignment horizontal="center"/>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1"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7" xfId="0" applyBorder="1" applyAlignment="1">
      <alignment horizontal="center" vertical="center" wrapText="1"/>
    </xf>
    <xf numFmtId="0" fontId="5" fillId="0" borderId="11" xfId="0" applyFont="1" applyBorder="1" applyAlignment="1">
      <alignment horizontal="center" vertical="center" wrapText="1"/>
    </xf>
    <xf numFmtId="4" fontId="6" fillId="0" borderId="11" xfId="0" applyNumberFormat="1" applyFont="1" applyBorder="1" applyAlignment="1">
      <alignment/>
    </xf>
    <xf numFmtId="4" fontId="6" fillId="0" borderId="10" xfId="0" applyNumberFormat="1" applyFont="1" applyBorder="1" applyAlignment="1">
      <alignment/>
    </xf>
    <xf numFmtId="0" fontId="9" fillId="0" borderId="0" xfId="0" applyFont="1" applyAlignment="1">
      <alignment/>
    </xf>
    <xf numFmtId="0" fontId="8" fillId="0" borderId="0" xfId="0" applyFont="1" applyAlignment="1">
      <alignment/>
    </xf>
    <xf numFmtId="0" fontId="0" fillId="0" borderId="18" xfId="0" applyBorder="1" applyAlignment="1">
      <alignment/>
    </xf>
    <xf numFmtId="0" fontId="2" fillId="0" borderId="18" xfId="0" applyFont="1" applyBorder="1" applyAlignment="1">
      <alignment horizontal="center"/>
    </xf>
    <xf numFmtId="0" fontId="3" fillId="0" borderId="18" xfId="0" applyFont="1" applyBorder="1" applyAlignment="1">
      <alignment horizontal="center" vertical="center"/>
    </xf>
    <xf numFmtId="49" fontId="3" fillId="0" borderId="18" xfId="0" applyNumberFormat="1" applyFont="1" applyBorder="1" applyAlignment="1">
      <alignment horizontal="center" vertical="center"/>
    </xf>
    <xf numFmtId="1" fontId="2" fillId="0" borderId="18" xfId="0" applyNumberFormat="1" applyFont="1" applyBorder="1" applyAlignment="1">
      <alignment horizontal="center"/>
    </xf>
    <xf numFmtId="4" fontId="2" fillId="0" borderId="18" xfId="0" applyNumberFormat="1" applyFont="1" applyBorder="1" applyAlignment="1">
      <alignment/>
    </xf>
    <xf numFmtId="4" fontId="3" fillId="0" borderId="18" xfId="0" applyNumberFormat="1" applyFont="1" applyBorder="1" applyAlignment="1">
      <alignment horizontal="center" vertical="center"/>
    </xf>
    <xf numFmtId="4" fontId="7" fillId="0" borderId="18" xfId="0" applyNumberFormat="1" applyFont="1" applyBorder="1" applyAlignment="1">
      <alignment/>
    </xf>
    <xf numFmtId="1" fontId="0" fillId="0" borderId="14" xfId="0" applyNumberFormat="1" applyBorder="1" applyAlignment="1">
      <alignment horizontal="center"/>
    </xf>
    <xf numFmtId="4" fontId="0" fillId="0" borderId="14" xfId="0" applyNumberFormat="1" applyBorder="1" applyAlignment="1">
      <alignment/>
    </xf>
    <xf numFmtId="4" fontId="6" fillId="0" borderId="14" xfId="0" applyNumberFormat="1" applyFont="1" applyBorder="1" applyAlignment="1">
      <alignment/>
    </xf>
    <xf numFmtId="4" fontId="0" fillId="0" borderId="19" xfId="0" applyNumberFormat="1" applyBorder="1" applyAlignment="1">
      <alignment/>
    </xf>
    <xf numFmtId="0" fontId="2" fillId="0" borderId="15"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1" fillId="0" borderId="23" xfId="0" applyFont="1" applyBorder="1" applyAlignment="1">
      <alignment horizontal="center" vertical="center"/>
    </xf>
    <xf numFmtId="0" fontId="10" fillId="0" borderId="25" xfId="0" applyFont="1" applyBorder="1" applyAlignment="1">
      <alignment horizontal="center" vertical="center"/>
    </xf>
    <xf numFmtId="0" fontId="0" fillId="0" borderId="17" xfId="0" applyFont="1" applyBorder="1" applyAlignment="1">
      <alignment horizontal="center" vertical="center" wrapText="1"/>
    </xf>
    <xf numFmtId="0" fontId="0" fillId="0" borderId="17" xfId="0" applyFont="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1" fillId="0" borderId="0" xfId="0" applyFont="1" applyAlignment="1">
      <alignment wrapText="1"/>
    </xf>
    <xf numFmtId="0" fontId="0" fillId="0" borderId="0" xfId="0" applyAlignment="1">
      <alignment/>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2"/>
  <sheetViews>
    <sheetView tabSelected="1" zoomScale="92" zoomScaleNormal="92" zoomScalePageLayoutView="0" workbookViewId="0" topLeftCell="A1">
      <selection activeCell="B7" sqref="B7"/>
    </sheetView>
  </sheetViews>
  <sheetFormatPr defaultColWidth="9.140625" defaultRowHeight="12.75"/>
  <cols>
    <col min="1" max="1" width="5.7109375" style="0" customWidth="1"/>
    <col min="2" max="2" width="22.57421875" style="0" customWidth="1"/>
    <col min="3" max="3" width="19.7109375" style="0" customWidth="1"/>
    <col min="4" max="4" width="21.8515625" style="0" customWidth="1"/>
    <col min="5" max="5" width="7.57421875" style="0" customWidth="1"/>
    <col min="6" max="9" width="7.7109375" style="0" customWidth="1"/>
    <col min="10" max="11" width="10.7109375" style="0" customWidth="1"/>
    <col min="12" max="12" width="8.8515625" style="0" customWidth="1"/>
    <col min="13" max="13" width="11.8515625" style="0" customWidth="1"/>
    <col min="14" max="14" width="16.28125" style="0" customWidth="1"/>
  </cols>
  <sheetData>
    <row r="1" spans="1:14" ht="15">
      <c r="A1" s="30" t="s">
        <v>4</v>
      </c>
      <c r="B1" s="30"/>
      <c r="C1" s="30"/>
      <c r="K1" s="30" t="s">
        <v>23</v>
      </c>
      <c r="L1" s="30"/>
      <c r="M1" s="30"/>
      <c r="N1" s="30"/>
    </row>
    <row r="2" spans="11:14" ht="15">
      <c r="K2" s="30" t="s">
        <v>28</v>
      </c>
      <c r="L2" s="30"/>
      <c r="M2" s="30"/>
      <c r="N2" s="30"/>
    </row>
    <row r="3" spans="11:14" ht="15">
      <c r="K3" s="30" t="s">
        <v>52</v>
      </c>
      <c r="L3" s="30"/>
      <c r="M3" s="30"/>
      <c r="N3" s="30"/>
    </row>
    <row r="4" spans="11:14" ht="15">
      <c r="K4" s="30" t="s">
        <v>5</v>
      </c>
      <c r="L4" s="30"/>
      <c r="M4" s="30"/>
      <c r="N4" s="30"/>
    </row>
    <row r="5" spans="1:14" ht="15.75">
      <c r="A5" s="54" t="s">
        <v>6</v>
      </c>
      <c r="B5" s="54"/>
      <c r="C5" s="54"/>
      <c r="D5" s="54"/>
      <c r="E5" s="54"/>
      <c r="F5" s="54"/>
      <c r="G5" s="54"/>
      <c r="H5" s="54"/>
      <c r="I5" s="54"/>
      <c r="J5" s="54"/>
      <c r="K5" s="54"/>
      <c r="L5" s="54"/>
      <c r="M5" s="54"/>
      <c r="N5" s="54"/>
    </row>
    <row r="6" spans="1:14" ht="15">
      <c r="A6" s="55" t="s">
        <v>7</v>
      </c>
      <c r="B6" s="55"/>
      <c r="C6" s="55"/>
      <c r="D6" s="55"/>
      <c r="E6" s="55"/>
      <c r="F6" s="55"/>
      <c r="G6" s="55"/>
      <c r="H6" s="55"/>
      <c r="I6" s="55"/>
      <c r="J6" s="55"/>
      <c r="K6" s="55"/>
      <c r="L6" s="55"/>
      <c r="M6" s="55"/>
      <c r="N6" s="55"/>
    </row>
    <row r="7" ht="15.75">
      <c r="B7" s="31" t="s">
        <v>62</v>
      </c>
    </row>
    <row r="8" ht="13.5" thickBot="1"/>
    <row r="9" spans="1:14" ht="84" customHeight="1" thickBot="1">
      <c r="A9" s="26" t="s">
        <v>58</v>
      </c>
      <c r="B9" s="53" t="s">
        <v>35</v>
      </c>
      <c r="C9" s="26" t="s">
        <v>34</v>
      </c>
      <c r="D9" s="26" t="s">
        <v>0</v>
      </c>
      <c r="E9" s="26" t="s">
        <v>17</v>
      </c>
      <c r="F9" s="58" t="s">
        <v>1</v>
      </c>
      <c r="G9" s="59"/>
      <c r="H9" s="58" t="s">
        <v>2</v>
      </c>
      <c r="I9" s="59"/>
      <c r="J9" s="60" t="s">
        <v>36</v>
      </c>
      <c r="K9" s="61"/>
      <c r="L9" s="52" t="s">
        <v>37</v>
      </c>
      <c r="M9" s="52" t="s">
        <v>37</v>
      </c>
      <c r="N9" s="26" t="s">
        <v>3</v>
      </c>
    </row>
    <row r="10" spans="1:14" ht="12.75">
      <c r="A10" s="21"/>
      <c r="B10" s="22"/>
      <c r="C10" s="22"/>
      <c r="D10" s="22"/>
      <c r="E10" s="22"/>
      <c r="F10" s="22" t="s">
        <v>29</v>
      </c>
      <c r="G10" s="23" t="s">
        <v>30</v>
      </c>
      <c r="H10" s="22" t="s">
        <v>29</v>
      </c>
      <c r="I10" s="22" t="s">
        <v>30</v>
      </c>
      <c r="J10" s="24" t="s">
        <v>29</v>
      </c>
      <c r="K10" s="24" t="s">
        <v>30</v>
      </c>
      <c r="L10" s="24"/>
      <c r="M10" s="27"/>
      <c r="N10" s="25"/>
    </row>
    <row r="11" spans="1:14" ht="24" customHeight="1" thickBot="1">
      <c r="A11" s="47" t="s">
        <v>8</v>
      </c>
      <c r="B11" s="48" t="s">
        <v>9</v>
      </c>
      <c r="C11" s="48" t="s">
        <v>10</v>
      </c>
      <c r="D11" s="48" t="s">
        <v>11</v>
      </c>
      <c r="E11" s="48"/>
      <c r="F11" s="48" t="s">
        <v>12</v>
      </c>
      <c r="G11" s="48" t="s">
        <v>13</v>
      </c>
      <c r="H11" s="48" t="s">
        <v>38</v>
      </c>
      <c r="I11" s="48" t="s">
        <v>14</v>
      </c>
      <c r="J11" s="48" t="s">
        <v>39</v>
      </c>
      <c r="K11" s="48" t="s">
        <v>40</v>
      </c>
      <c r="L11" s="49" t="s">
        <v>41</v>
      </c>
      <c r="M11" s="50" t="s">
        <v>56</v>
      </c>
      <c r="N11" s="51" t="s">
        <v>57</v>
      </c>
    </row>
    <row r="12" spans="1:14" ht="12.75">
      <c r="A12" s="44">
        <v>1</v>
      </c>
      <c r="B12" s="12" t="s">
        <v>24</v>
      </c>
      <c r="C12" s="13" t="s">
        <v>43</v>
      </c>
      <c r="D12" s="14" t="s">
        <v>64</v>
      </c>
      <c r="E12" s="15">
        <v>8</v>
      </c>
      <c r="F12" s="15">
        <f>E12*12</f>
        <v>96</v>
      </c>
      <c r="G12" s="15">
        <f aca="true" t="shared" si="0" ref="G12:G18">E12*12</f>
        <v>96</v>
      </c>
      <c r="H12" s="11">
        <v>14.72</v>
      </c>
      <c r="I12" s="11">
        <v>8</v>
      </c>
      <c r="J12" s="11">
        <f aca="true" t="shared" si="1" ref="J12:K18">ROUNDUP(F12*H12,2)</f>
        <v>1413.12</v>
      </c>
      <c r="K12" s="11">
        <f t="shared" si="1"/>
        <v>768</v>
      </c>
      <c r="L12" s="11">
        <v>6.4</v>
      </c>
      <c r="M12" s="28">
        <f>F12*L12</f>
        <v>614.4000000000001</v>
      </c>
      <c r="N12" s="16">
        <f aca="true" t="shared" si="2" ref="N12:N18">J12+K12+M12</f>
        <v>2795.52</v>
      </c>
    </row>
    <row r="13" spans="1:14" ht="12.75">
      <c r="A13" s="45">
        <v>2</v>
      </c>
      <c r="B13" s="1" t="s">
        <v>59</v>
      </c>
      <c r="C13" s="2" t="s">
        <v>60</v>
      </c>
      <c r="D13" s="4" t="s">
        <v>66</v>
      </c>
      <c r="E13" s="6">
        <v>8</v>
      </c>
      <c r="F13" s="6">
        <f aca="true" t="shared" si="3" ref="F13:F18">E13*12</f>
        <v>96</v>
      </c>
      <c r="G13" s="6">
        <f t="shared" si="0"/>
        <v>96</v>
      </c>
      <c r="H13" s="3">
        <v>12.8</v>
      </c>
      <c r="I13" s="3">
        <v>8</v>
      </c>
      <c r="J13" s="3">
        <f t="shared" si="1"/>
        <v>1228.8</v>
      </c>
      <c r="K13" s="3">
        <f t="shared" si="1"/>
        <v>768</v>
      </c>
      <c r="L13" s="3">
        <v>6.4</v>
      </c>
      <c r="M13" s="29">
        <f aca="true" t="shared" si="4" ref="M13:M18">F13*L13</f>
        <v>614.4000000000001</v>
      </c>
      <c r="N13" s="17">
        <f t="shared" si="2"/>
        <v>2611.2</v>
      </c>
    </row>
    <row r="14" spans="1:14" ht="12.75">
      <c r="A14" s="45">
        <v>3</v>
      </c>
      <c r="B14" s="1" t="s">
        <v>22</v>
      </c>
      <c r="C14" s="2" t="s">
        <v>49</v>
      </c>
      <c r="D14" s="4" t="s">
        <v>63</v>
      </c>
      <c r="E14" s="6">
        <v>7</v>
      </c>
      <c r="F14" s="6">
        <f t="shared" si="3"/>
        <v>84</v>
      </c>
      <c r="G14" s="6">
        <f t="shared" si="0"/>
        <v>84</v>
      </c>
      <c r="H14" s="3">
        <v>12.8</v>
      </c>
      <c r="I14" s="3">
        <v>8</v>
      </c>
      <c r="J14" s="3">
        <f t="shared" si="1"/>
        <v>1075.2</v>
      </c>
      <c r="K14" s="3">
        <f t="shared" si="1"/>
        <v>672</v>
      </c>
      <c r="L14" s="3">
        <v>6.4</v>
      </c>
      <c r="M14" s="29">
        <f t="shared" si="4"/>
        <v>537.6</v>
      </c>
      <c r="N14" s="17">
        <f t="shared" si="2"/>
        <v>2284.8</v>
      </c>
    </row>
    <row r="15" spans="1:14" ht="12.75">
      <c r="A15" s="45">
        <v>4</v>
      </c>
      <c r="B15" s="1" t="s">
        <v>27</v>
      </c>
      <c r="C15" s="2" t="s">
        <v>44</v>
      </c>
      <c r="D15" s="4" t="s">
        <v>65</v>
      </c>
      <c r="E15" s="6">
        <v>8</v>
      </c>
      <c r="F15" s="6">
        <f t="shared" si="3"/>
        <v>96</v>
      </c>
      <c r="G15" s="6">
        <f t="shared" si="0"/>
        <v>96</v>
      </c>
      <c r="H15" s="3">
        <v>12.8</v>
      </c>
      <c r="I15" s="3">
        <v>8</v>
      </c>
      <c r="J15" s="3">
        <f t="shared" si="1"/>
        <v>1228.8</v>
      </c>
      <c r="K15" s="3">
        <f t="shared" si="1"/>
        <v>768</v>
      </c>
      <c r="L15" s="3">
        <v>6.4</v>
      </c>
      <c r="M15" s="29">
        <f t="shared" si="4"/>
        <v>614.4000000000001</v>
      </c>
      <c r="N15" s="17">
        <f t="shared" si="2"/>
        <v>2611.2</v>
      </c>
    </row>
    <row r="16" spans="1:14" ht="12.75">
      <c r="A16" s="45">
        <v>5</v>
      </c>
      <c r="B16" s="1" t="s">
        <v>47</v>
      </c>
      <c r="C16" s="2" t="s">
        <v>48</v>
      </c>
      <c r="D16" s="4" t="s">
        <v>67</v>
      </c>
      <c r="E16" s="6">
        <v>7</v>
      </c>
      <c r="F16" s="6">
        <f t="shared" si="3"/>
        <v>84</v>
      </c>
      <c r="G16" s="6">
        <f t="shared" si="0"/>
        <v>84</v>
      </c>
      <c r="H16" s="3">
        <v>12.8</v>
      </c>
      <c r="I16" s="3">
        <v>8</v>
      </c>
      <c r="J16" s="3">
        <f t="shared" si="1"/>
        <v>1075.2</v>
      </c>
      <c r="K16" s="3">
        <f t="shared" si="1"/>
        <v>672</v>
      </c>
      <c r="L16" s="3">
        <v>6.4</v>
      </c>
      <c r="M16" s="29">
        <f t="shared" si="4"/>
        <v>537.6</v>
      </c>
      <c r="N16" s="17">
        <f t="shared" si="2"/>
        <v>2284.8</v>
      </c>
    </row>
    <row r="17" spans="1:14" ht="12.75">
      <c r="A17" s="45">
        <v>6</v>
      </c>
      <c r="B17" s="1" t="s">
        <v>26</v>
      </c>
      <c r="C17" s="2" t="s">
        <v>46</v>
      </c>
      <c r="D17" s="4" t="s">
        <v>61</v>
      </c>
      <c r="E17" s="6">
        <v>1</v>
      </c>
      <c r="F17" s="6">
        <f t="shared" si="3"/>
        <v>12</v>
      </c>
      <c r="G17" s="6">
        <f t="shared" si="0"/>
        <v>12</v>
      </c>
      <c r="H17" s="3">
        <v>12.8</v>
      </c>
      <c r="I17" s="3">
        <v>8</v>
      </c>
      <c r="J17" s="3">
        <f t="shared" si="1"/>
        <v>153.6</v>
      </c>
      <c r="K17" s="3">
        <f t="shared" si="1"/>
        <v>96</v>
      </c>
      <c r="L17" s="3">
        <v>6.4</v>
      </c>
      <c r="M17" s="29">
        <f t="shared" si="4"/>
        <v>76.80000000000001</v>
      </c>
      <c r="N17" s="17">
        <f t="shared" si="2"/>
        <v>326.4</v>
      </c>
    </row>
    <row r="18" spans="1:14" ht="13.5" thickBot="1">
      <c r="A18" s="46">
        <v>7</v>
      </c>
      <c r="B18" s="18" t="s">
        <v>25</v>
      </c>
      <c r="C18" s="19" t="s">
        <v>45</v>
      </c>
      <c r="D18" s="20" t="s">
        <v>68</v>
      </c>
      <c r="E18" s="40">
        <v>3</v>
      </c>
      <c r="F18" s="40">
        <f t="shared" si="3"/>
        <v>36</v>
      </c>
      <c r="G18" s="40">
        <f t="shared" si="0"/>
        <v>36</v>
      </c>
      <c r="H18" s="41">
        <v>12.8</v>
      </c>
      <c r="I18" s="41">
        <v>8</v>
      </c>
      <c r="J18" s="41">
        <f t="shared" si="1"/>
        <v>460.8</v>
      </c>
      <c r="K18" s="41">
        <f t="shared" si="1"/>
        <v>288</v>
      </c>
      <c r="L18" s="41">
        <v>6.4</v>
      </c>
      <c r="M18" s="42">
        <f t="shared" si="4"/>
        <v>230.4</v>
      </c>
      <c r="N18" s="43">
        <f t="shared" si="2"/>
        <v>979.1999999999999</v>
      </c>
    </row>
    <row r="19" spans="1:14" ht="13.5" thickBot="1">
      <c r="A19" s="32"/>
      <c r="B19" s="33" t="s">
        <v>15</v>
      </c>
      <c r="C19" s="34"/>
      <c r="D19" s="35" t="s">
        <v>16</v>
      </c>
      <c r="E19" s="36">
        <f>SUM(E12:E18)</f>
        <v>42</v>
      </c>
      <c r="F19" s="36">
        <f>SUM(F12:F18)</f>
        <v>504</v>
      </c>
      <c r="G19" s="36">
        <f>SUM(G12:G18)</f>
        <v>504</v>
      </c>
      <c r="H19" s="34" t="s">
        <v>16</v>
      </c>
      <c r="I19" s="34" t="s">
        <v>16</v>
      </c>
      <c r="J19" s="37">
        <f>SUM(J12:J18)</f>
        <v>6635.52</v>
      </c>
      <c r="K19" s="37">
        <f>SUM(K12:K18)</f>
        <v>4032</v>
      </c>
      <c r="L19" s="38" t="s">
        <v>16</v>
      </c>
      <c r="M19" s="39">
        <f>SUM(M12:M18)</f>
        <v>3225.6000000000004</v>
      </c>
      <c r="N19" s="37">
        <f>SUM(N12:N18)</f>
        <v>13893.12</v>
      </c>
    </row>
    <row r="20" spans="13:14" ht="12.75">
      <c r="M20" t="s">
        <v>51</v>
      </c>
      <c r="N20" s="8">
        <f>SUM(N12:N18)</f>
        <v>13893.12</v>
      </c>
    </row>
    <row r="21" spans="2:13" ht="12.75">
      <c r="B21" s="5" t="s">
        <v>31</v>
      </c>
      <c r="C21" s="5"/>
      <c r="D21" s="5"/>
      <c r="E21" s="5"/>
      <c r="F21" s="5"/>
      <c r="G21" s="5"/>
      <c r="H21" s="5"/>
      <c r="I21" s="5"/>
      <c r="J21" s="5"/>
      <c r="K21" s="5"/>
      <c r="L21" s="5"/>
      <c r="M21" s="5"/>
    </row>
    <row r="22" spans="2:13" ht="12.75">
      <c r="B22" s="5" t="s">
        <v>32</v>
      </c>
      <c r="C22" s="5"/>
      <c r="D22" s="5"/>
      <c r="E22" s="5"/>
      <c r="F22" s="5"/>
      <c r="G22" s="5"/>
      <c r="H22" s="5"/>
      <c r="I22" s="5"/>
      <c r="J22" s="5"/>
      <c r="K22" s="5"/>
      <c r="L22" s="5"/>
      <c r="M22" s="5"/>
    </row>
    <row r="23" spans="2:13" ht="38.25" customHeight="1">
      <c r="B23" s="56" t="s">
        <v>42</v>
      </c>
      <c r="C23" s="62"/>
      <c r="D23" s="62"/>
      <c r="E23" s="62"/>
      <c r="F23" s="62"/>
      <c r="G23" s="62"/>
      <c r="H23" s="62"/>
      <c r="I23" s="62"/>
      <c r="J23" s="62"/>
      <c r="K23" s="62"/>
      <c r="L23" s="62"/>
      <c r="M23" s="10"/>
    </row>
    <row r="24" spans="2:13" ht="23.25" customHeight="1">
      <c r="B24" s="56" t="s">
        <v>33</v>
      </c>
      <c r="C24" s="56"/>
      <c r="D24" s="56"/>
      <c r="E24" s="56"/>
      <c r="F24" s="56"/>
      <c r="G24" s="56"/>
      <c r="H24" s="56"/>
      <c r="I24" s="56"/>
      <c r="J24" s="56"/>
      <c r="K24" s="56"/>
      <c r="L24" s="56"/>
      <c r="M24" s="7"/>
    </row>
    <row r="25" spans="2:13" ht="12.75" customHeight="1">
      <c r="B25" s="56" t="s">
        <v>50</v>
      </c>
      <c r="C25" s="56"/>
      <c r="D25" s="56"/>
      <c r="E25" s="56"/>
      <c r="F25" s="56"/>
      <c r="G25" s="56"/>
      <c r="H25" s="56"/>
      <c r="I25" s="56"/>
      <c r="J25" s="56"/>
      <c r="K25" s="56"/>
      <c r="L25" s="56"/>
      <c r="M25" s="7"/>
    </row>
    <row r="26" ht="12.75">
      <c r="B26" s="5"/>
    </row>
    <row r="27" spans="7:14" ht="15">
      <c r="G27" s="30" t="s">
        <v>18</v>
      </c>
      <c r="H27" s="30"/>
      <c r="I27" s="30"/>
      <c r="J27" s="30"/>
      <c r="N27" s="30"/>
    </row>
    <row r="28" spans="7:13" ht="15">
      <c r="G28" s="30" t="s">
        <v>20</v>
      </c>
      <c r="H28" s="30"/>
      <c r="I28" s="30"/>
      <c r="J28" s="30"/>
      <c r="M28" s="30" t="s">
        <v>53</v>
      </c>
    </row>
    <row r="29" spans="7:13" ht="15">
      <c r="G29" s="30" t="s">
        <v>55</v>
      </c>
      <c r="H29" s="30"/>
      <c r="I29" s="30"/>
      <c r="J29" s="30"/>
      <c r="M29" s="30" t="s">
        <v>54</v>
      </c>
    </row>
    <row r="31" ht="12.75">
      <c r="B31" s="5" t="s">
        <v>19</v>
      </c>
    </row>
    <row r="32" spans="2:13" ht="35.25" customHeight="1">
      <c r="B32" s="56" t="s">
        <v>21</v>
      </c>
      <c r="C32" s="57"/>
      <c r="D32" s="57"/>
      <c r="E32" s="57"/>
      <c r="F32" s="57"/>
      <c r="G32" s="57"/>
      <c r="H32" s="57"/>
      <c r="I32" s="57"/>
      <c r="J32" s="57"/>
      <c r="K32" s="57"/>
      <c r="L32" s="57"/>
      <c r="M32" s="9"/>
    </row>
  </sheetData>
  <sheetProtection/>
  <mergeCells count="9">
    <mergeCell ref="A5:N5"/>
    <mergeCell ref="A6:N6"/>
    <mergeCell ref="B24:L24"/>
    <mergeCell ref="B32:L32"/>
    <mergeCell ref="F9:G9"/>
    <mergeCell ref="H9:I9"/>
    <mergeCell ref="J9:K9"/>
    <mergeCell ref="B23:L23"/>
    <mergeCell ref="B25:L25"/>
  </mergeCells>
  <printOptions horizontalCentered="1"/>
  <pageMargins left="0.15748031496062992" right="0.15748031496062992" top="0.7874015748031497" bottom="0.7874015748031497" header="0" footer="0"/>
  <pageSetup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cjas</dc:creator>
  <cp:keywords/>
  <dc:description/>
  <cp:lastModifiedBy>wsct2004</cp:lastModifiedBy>
  <cp:lastPrinted>2015-03-24T13:54:55Z</cp:lastPrinted>
  <dcterms:created xsi:type="dcterms:W3CDTF">2008-11-25T09:09:54Z</dcterms:created>
  <dcterms:modified xsi:type="dcterms:W3CDTF">2015-03-24T14:12:27Z</dcterms:modified>
  <cp:category/>
  <cp:version/>
  <cp:contentType/>
  <cp:contentStatus/>
</cp:coreProperties>
</file>